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/>
  <mc:AlternateContent xmlns:mc="http://schemas.openxmlformats.org/markup-compatibility/2006">
    <mc:Choice Requires="x15">
      <x15ac:absPath xmlns:x15ac="http://schemas.microsoft.com/office/spreadsheetml/2010/11/ac" url="G:\B. Cours\GF Gestion financière\1. Polycopié GF\Séance 6\"/>
    </mc:Choice>
  </mc:AlternateContent>
  <xr:revisionPtr revIDLastSave="0" documentId="13_ncr:1_{C0A26773-44DF-4972-80C3-00D8DD9053A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onné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2" i="1" l="1"/>
  <c r="A91" i="1"/>
  <c r="A89" i="1"/>
  <c r="A79" i="1"/>
  <c r="A78" i="1"/>
  <c r="A71" i="1"/>
  <c r="A70" i="1"/>
  <c r="A69" i="1"/>
  <c r="C104" i="1" l="1"/>
  <c r="A60" i="1"/>
  <c r="A59" i="1"/>
  <c r="A56" i="1"/>
  <c r="A55" i="1"/>
  <c r="A54" i="1"/>
  <c r="A47" i="1"/>
  <c r="A46" i="1"/>
  <c r="A45" i="1"/>
  <c r="A44" i="1"/>
</calcChain>
</file>

<file path=xl/sharedStrings.xml><?xml version="1.0" encoding="utf-8"?>
<sst xmlns="http://schemas.openxmlformats.org/spreadsheetml/2006/main" count="122" uniqueCount="72">
  <si>
    <t xml:space="preserve"> ans</t>
  </si>
  <si>
    <t xml:space="preserve"> mois</t>
  </si>
  <si>
    <t xml:space="preserve"> </t>
  </si>
  <si>
    <t>* Détermination du flux initial (t=0)</t>
  </si>
  <si>
    <t>* Détermination des flux intermédiaires (t=1 à 5)</t>
  </si>
  <si>
    <t xml:space="preserve">  Excédent brut d'exploitation</t>
  </si>
  <si>
    <t>F0</t>
  </si>
  <si>
    <t>F1</t>
  </si>
  <si>
    <t>F2</t>
  </si>
  <si>
    <t>F3</t>
  </si>
  <si>
    <t>F4</t>
  </si>
  <si>
    <t>F5</t>
  </si>
  <si>
    <t xml:space="preserve">r = </t>
  </si>
  <si>
    <t xml:space="preserve">VNP = </t>
  </si>
  <si>
    <t>TRI =</t>
  </si>
  <si>
    <t>r</t>
  </si>
  <si>
    <t>VNP</t>
  </si>
  <si>
    <t>Actifs immobilisés</t>
  </si>
  <si>
    <t xml:space="preserve">   Prix d'achat de la machine</t>
  </si>
  <si>
    <t xml:space="preserve">   Durée d'amortissement de la machine</t>
  </si>
  <si>
    <t>Achats</t>
  </si>
  <si>
    <t xml:space="preserve">   Quantité achetée par mois </t>
  </si>
  <si>
    <t xml:space="preserve"> unités</t>
  </si>
  <si>
    <t xml:space="preserve">   Prix d'achat</t>
  </si>
  <si>
    <t xml:space="preserve">   Durée du crédit fournisseurs</t>
  </si>
  <si>
    <t>Stocks</t>
  </si>
  <si>
    <t xml:space="preserve">   Stock de matières premières</t>
  </si>
  <si>
    <t xml:space="preserve">   Stock de produits finis</t>
  </si>
  <si>
    <t>Ventes</t>
  </si>
  <si>
    <t xml:space="preserve">   Quantité vendue par mois </t>
  </si>
  <si>
    <t xml:space="preserve">   Durée du crédit clients</t>
  </si>
  <si>
    <t xml:space="preserve">   Prix de revente de la machine</t>
  </si>
  <si>
    <t>Exploitation</t>
  </si>
  <si>
    <t>Fiscalité</t>
  </si>
  <si>
    <t xml:space="preserve">   Taux d'imposition sur les sociétés</t>
  </si>
  <si>
    <t>Coût de revient unitaire</t>
  </si>
  <si>
    <t xml:space="preserve">  Prix d'achat de la machine</t>
  </si>
  <si>
    <t xml:space="preserve">  Résultat d'exploitation</t>
  </si>
  <si>
    <t xml:space="preserve">  Flux intermédiaires = +EBE - IMPp</t>
  </si>
  <si>
    <r>
      <t xml:space="preserve">  Flux initial = -ACQ -</t>
    </r>
    <r>
      <rPr>
        <sz val="12"/>
        <rFont val="Calibri"/>
        <family val="2"/>
      </rPr>
      <t>Δ</t>
    </r>
    <r>
      <rPr>
        <sz val="12"/>
        <rFont val="Times New Roman"/>
        <family val="1"/>
      </rPr>
      <t>BFRexp</t>
    </r>
  </si>
  <si>
    <t xml:space="preserve">      Plus-value de cession</t>
  </si>
  <si>
    <t>* Critère de la VNP</t>
  </si>
  <si>
    <t>* Critère du TRI</t>
  </si>
  <si>
    <t>Structure de financement</t>
  </si>
  <si>
    <t xml:space="preserve">  Dette</t>
  </si>
  <si>
    <t xml:space="preserve">  Fonds propres</t>
  </si>
  <si>
    <t>Taux de la dette</t>
  </si>
  <si>
    <t>Taux de rémunération fonds propres</t>
  </si>
  <si>
    <t xml:space="preserve">  Impôt sur les sociétés</t>
  </si>
  <si>
    <t>* Détermination du flux final (t=5)</t>
  </si>
  <si>
    <t>Séquence de flux du projet</t>
  </si>
  <si>
    <t>Etape 0 : détermination des paramètres pour la séquence de flux</t>
  </si>
  <si>
    <t xml:space="preserve">   Prix de vente</t>
  </si>
  <si>
    <t>Etape 1 : détermination des flux financiers du projet</t>
  </si>
  <si>
    <t>Etape 2 : calcul du taux d'actualisation</t>
  </si>
  <si>
    <t>Etape 3 : calcul de la VNP et du TRI</t>
  </si>
  <si>
    <t>Etape 4 : décision d'investissement</t>
  </si>
  <si>
    <t xml:space="preserve">   Fréquence des flux</t>
  </si>
  <si>
    <t xml:space="preserve">   Horizon d'investissement</t>
  </si>
  <si>
    <t xml:space="preserve"> (charges variables de production)</t>
  </si>
  <si>
    <t>Taux d'actualisation</t>
  </si>
  <si>
    <t>Calcul de la VNP en fonction du taux d'actualisation</t>
  </si>
  <si>
    <t>Cas PROJEX</t>
  </si>
  <si>
    <t xml:space="preserve">   Autres charges d'exploitation mensuelles (salaires, énergie, etc.)</t>
  </si>
  <si>
    <r>
      <t xml:space="preserve">     - </t>
    </r>
    <r>
      <rPr>
        <sz val="10"/>
        <rFont val="Symbol"/>
        <family val="1"/>
        <charset val="2"/>
      </rPr>
      <t>D</t>
    </r>
    <r>
      <rPr>
        <sz val="10"/>
        <rFont val="Times New Roman"/>
        <family val="1"/>
      </rPr>
      <t>BFRexp</t>
    </r>
  </si>
  <si>
    <t xml:space="preserve">  Variation du BFR (augmentation)</t>
  </si>
  <si>
    <t xml:space="preserve">  Variation du BFR (diminution)</t>
  </si>
  <si>
    <t xml:space="preserve">  Revente de la machine</t>
  </si>
  <si>
    <t xml:space="preserve">  Résultat exceptionnel</t>
  </si>
  <si>
    <t xml:space="preserve">     Impôt sur les sociétés (bénéfice d'exploitation)</t>
  </si>
  <si>
    <t xml:space="preserve">     Impôt sur les sociétés (bénéfice exceptionnel)</t>
  </si>
  <si>
    <r>
      <t xml:space="preserve">  Flux final = +EBE - </t>
    </r>
    <r>
      <rPr>
        <sz val="12"/>
        <rFont val="Symbol"/>
        <family val="1"/>
        <charset val="2"/>
      </rPr>
      <t>D</t>
    </r>
    <r>
      <rPr>
        <sz val="12"/>
        <rFont val="Times New Roman"/>
        <family val="1"/>
      </rPr>
      <t>BFRexp + CESval - IMPp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</si>
</sst>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3" x14ac:knownFonts="1">
    <font>
      <sz val="10"/>
      <name val="Arial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0"/>
      <name val="Times New Roman"/>
      <family val="1"/>
    </font>
    <font>
      <b/>
      <sz val="12"/>
      <color indexed="12"/>
      <name val="Times New Roman"/>
      <family val="1"/>
    </font>
    <font>
      <sz val="12"/>
      <name val="Calibri"/>
      <family val="2"/>
    </font>
    <font>
      <b/>
      <sz val="14"/>
      <name val="Times New Roman"/>
      <family val="1"/>
    </font>
    <font>
      <sz val="12"/>
      <name val="Symbol"/>
      <family val="1"/>
      <charset val="2"/>
    </font>
    <font>
      <sz val="12"/>
      <color indexed="10"/>
      <name val="Times New Roman"/>
      <family val="1"/>
    </font>
    <font>
      <sz val="12"/>
      <color indexed="12"/>
      <name val="Times New Roman"/>
      <family val="1"/>
    </font>
    <font>
      <sz val="10"/>
      <name val="Symbol"/>
      <family val="1"/>
      <charset val="2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9" fontId="4" fillId="0" borderId="0" xfId="1" applyFont="1"/>
    <xf numFmtId="0" fontId="5" fillId="0" borderId="0" xfId="0" applyFont="1"/>
    <xf numFmtId="0" fontId="3" fillId="0" borderId="0" xfId="0" quotePrefix="1" applyFont="1"/>
    <xf numFmtId="3" fontId="3" fillId="0" borderId="0" xfId="0" applyNumberFormat="1" applyFont="1"/>
    <xf numFmtId="0" fontId="2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10" fontId="3" fillId="0" borderId="0" xfId="1" applyNumberFormat="1" applyFont="1"/>
    <xf numFmtId="0" fontId="8" fillId="0" borderId="0" xfId="0" applyFont="1"/>
    <xf numFmtId="0" fontId="3" fillId="2" borderId="0" xfId="0" applyFont="1" applyFill="1"/>
    <xf numFmtId="0" fontId="3" fillId="3" borderId="0" xfId="0" applyFont="1" applyFill="1"/>
    <xf numFmtId="3" fontId="3" fillId="3" borderId="0" xfId="0" applyNumberFormat="1" applyFont="1" applyFill="1"/>
    <xf numFmtId="0" fontId="5" fillId="3" borderId="0" xfId="0" applyFont="1" applyFill="1"/>
    <xf numFmtId="0" fontId="3" fillId="4" borderId="0" xfId="0" applyFont="1" applyFill="1"/>
    <xf numFmtId="0" fontId="3" fillId="5" borderId="0" xfId="0" applyFont="1" applyFill="1"/>
    <xf numFmtId="0" fontId="5" fillId="5" borderId="0" xfId="0" applyFont="1" applyFill="1"/>
    <xf numFmtId="3" fontId="3" fillId="5" borderId="0" xfId="0" applyNumberFormat="1" applyFont="1" applyFill="1"/>
    <xf numFmtId="0" fontId="3" fillId="6" borderId="0" xfId="0" applyFont="1" applyFill="1"/>
    <xf numFmtId="0" fontId="5" fillId="6" borderId="0" xfId="0" applyFont="1" applyFill="1"/>
    <xf numFmtId="3" fontId="3" fillId="6" borderId="0" xfId="0" applyNumberFormat="1" applyFont="1" applyFill="1"/>
    <xf numFmtId="0" fontId="3" fillId="7" borderId="0" xfId="0" applyFont="1" applyFill="1"/>
    <xf numFmtId="0" fontId="3" fillId="8" borderId="0" xfId="0" applyFont="1" applyFill="1"/>
    <xf numFmtId="9" fontId="10" fillId="0" borderId="0" xfId="1" applyFont="1"/>
    <xf numFmtId="0" fontId="2" fillId="6" borderId="0" xfId="0" applyFont="1" applyFill="1"/>
    <xf numFmtId="0" fontId="4" fillId="6" borderId="0" xfId="0" applyFont="1" applyFill="1"/>
    <xf numFmtId="0" fontId="2" fillId="5" borderId="0" xfId="0" applyFont="1" applyFill="1"/>
    <xf numFmtId="3" fontId="4" fillId="5" borderId="0" xfId="0" applyNumberFormat="1" applyFont="1" applyFill="1"/>
    <xf numFmtId="0" fontId="4" fillId="5" borderId="0" xfId="0" applyFont="1" applyFill="1"/>
    <xf numFmtId="0" fontId="2" fillId="4" borderId="0" xfId="0" applyFont="1" applyFill="1"/>
    <xf numFmtId="3" fontId="4" fillId="4" borderId="0" xfId="0" applyNumberFormat="1" applyFont="1" applyFill="1"/>
    <xf numFmtId="0" fontId="4" fillId="4" borderId="0" xfId="0" applyFont="1" applyFill="1"/>
    <xf numFmtId="0" fontId="2" fillId="3" borderId="0" xfId="0" applyFont="1" applyFill="1"/>
    <xf numFmtId="3" fontId="4" fillId="3" borderId="0" xfId="0" applyNumberFormat="1" applyFont="1" applyFill="1"/>
    <xf numFmtId="0" fontId="4" fillId="3" borderId="0" xfId="0" applyFont="1" applyFill="1"/>
    <xf numFmtId="0" fontId="2" fillId="2" borderId="0" xfId="0" applyFont="1" applyFill="1"/>
    <xf numFmtId="3" fontId="4" fillId="2" borderId="0" xfId="0" applyNumberFormat="1" applyFont="1" applyFill="1"/>
    <xf numFmtId="0" fontId="4" fillId="2" borderId="0" xfId="0" applyFont="1" applyFill="1"/>
    <xf numFmtId="0" fontId="2" fillId="7" borderId="0" xfId="0" applyFont="1" applyFill="1"/>
    <xf numFmtId="9" fontId="4" fillId="7" borderId="0" xfId="1" applyFont="1" applyFill="1"/>
    <xf numFmtId="0" fontId="2" fillId="8" borderId="0" xfId="0" applyFont="1" applyFill="1"/>
    <xf numFmtId="3" fontId="3" fillId="8" borderId="0" xfId="0" applyNumberFormat="1" applyFont="1" applyFill="1"/>
    <xf numFmtId="0" fontId="3" fillId="9" borderId="0" xfId="0" applyFont="1" applyFill="1"/>
    <xf numFmtId="0" fontId="5" fillId="9" borderId="0" xfId="0" applyFont="1" applyFill="1"/>
    <xf numFmtId="3" fontId="4" fillId="9" borderId="0" xfId="0" applyNumberFormat="1" applyFont="1" applyFill="1"/>
    <xf numFmtId="0" fontId="3" fillId="9" borderId="0" xfId="0" quotePrefix="1" applyFont="1" applyFill="1"/>
    <xf numFmtId="164" fontId="5" fillId="5" borderId="0" xfId="0" applyNumberFormat="1" applyFont="1" applyFill="1"/>
    <xf numFmtId="164" fontId="3" fillId="6" borderId="0" xfId="0" applyNumberFormat="1" applyFont="1" applyFill="1"/>
    <xf numFmtId="164" fontId="3" fillId="3" borderId="0" xfId="0" applyNumberFormat="1" applyFont="1" applyFill="1"/>
    <xf numFmtId="164" fontId="3" fillId="5" borderId="0" xfId="0" applyNumberFormat="1" applyFont="1" applyFill="1"/>
    <xf numFmtId="9" fontId="3" fillId="0" borderId="0" xfId="1" applyFont="1"/>
    <xf numFmtId="0" fontId="3" fillId="0" borderId="0" xfId="0" applyFont="1" applyAlignment="1">
      <alignment horizontal="center"/>
    </xf>
    <xf numFmtId="9" fontId="3" fillId="0" borderId="0" xfId="1" applyFont="1" applyBorder="1" applyAlignment="1">
      <alignment horizontal="center" vertical="center"/>
    </xf>
    <xf numFmtId="164" fontId="3" fillId="0" borderId="0" xfId="0" applyNumberFormat="1" applyFont="1" applyBorder="1"/>
    <xf numFmtId="0" fontId="8" fillId="9" borderId="0" xfId="0" applyFont="1" applyFill="1"/>
    <xf numFmtId="164" fontId="4" fillId="6" borderId="0" xfId="0" applyNumberFormat="1" applyFont="1" applyFill="1"/>
    <xf numFmtId="164" fontId="4" fillId="5" borderId="0" xfId="0" applyNumberFormat="1" applyFont="1" applyFill="1"/>
    <xf numFmtId="164" fontId="4" fillId="3" borderId="0" xfId="0" applyNumberFormat="1" applyFont="1" applyFill="1"/>
    <xf numFmtId="164" fontId="4" fillId="2" borderId="0" xfId="0" applyNumberFormat="1" applyFont="1" applyFill="1"/>
    <xf numFmtId="164" fontId="5" fillId="6" borderId="0" xfId="0" applyNumberFormat="1" applyFont="1" applyFill="1"/>
    <xf numFmtId="164" fontId="5" fillId="3" borderId="0" xfId="0" applyNumberFormat="1" applyFont="1" applyFill="1"/>
    <xf numFmtId="164" fontId="11" fillId="8" borderId="1" xfId="0" applyNumberFormat="1" applyFont="1" applyFill="1" applyBorder="1" applyAlignment="1">
      <alignment horizontal="center"/>
    </xf>
    <xf numFmtId="0" fontId="3" fillId="0" borderId="3" xfId="0" applyFont="1" applyBorder="1"/>
    <xf numFmtId="0" fontId="2" fillId="0" borderId="2" xfId="0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164" fontId="3" fillId="0" borderId="2" xfId="0" applyNumberFormat="1" applyFont="1" applyBorder="1"/>
    <xf numFmtId="0" fontId="3" fillId="8" borderId="0" xfId="0" applyFont="1" applyFill="1" applyAlignment="1">
      <alignment horizontal="center" vertical="center"/>
    </xf>
    <xf numFmtId="0" fontId="2" fillId="8" borderId="1" xfId="0" applyFont="1" applyFill="1" applyBorder="1" applyAlignment="1">
      <alignment horizontal="center"/>
    </xf>
    <xf numFmtId="164" fontId="3" fillId="8" borderId="0" xfId="0" applyNumberFormat="1" applyFont="1" applyFill="1" applyAlignment="1">
      <alignment vertical="center"/>
    </xf>
    <xf numFmtId="2" fontId="3" fillId="0" borderId="0" xfId="0" applyNumberFormat="1" applyFont="1" applyAlignment="1">
      <alignment vertical="center"/>
    </xf>
    <xf numFmtId="10" fontId="3" fillId="8" borderId="0" xfId="1" applyNumberFormat="1" applyFont="1" applyFill="1" applyAlignment="1">
      <alignment vertical="center"/>
    </xf>
    <xf numFmtId="0" fontId="2" fillId="8" borderId="0" xfId="0" applyFont="1" applyFill="1" applyAlignment="1">
      <alignment horizontal="center" vertical="center"/>
    </xf>
    <xf numFmtId="10" fontId="3" fillId="8" borderId="0" xfId="1" applyNumberFormat="1" applyFont="1" applyFill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3"/>
  <sheetViews>
    <sheetView tabSelected="1" defaultGridColor="0" colorId="47" zoomScale="145" zoomScaleNormal="145" workbookViewId="0"/>
  </sheetViews>
  <sheetFormatPr baseColWidth="10" defaultColWidth="9.109375" defaultRowHeight="15.6" x14ac:dyDescent="0.3"/>
  <cols>
    <col min="1" max="6" width="12.33203125" style="2" customWidth="1"/>
    <col min="7" max="16384" width="9.109375" style="2"/>
  </cols>
  <sheetData>
    <row r="1" spans="1:6" ht="17.399999999999999" x14ac:dyDescent="0.3">
      <c r="A1" s="12" t="s">
        <v>62</v>
      </c>
    </row>
    <row r="3" spans="1:6" x14ac:dyDescent="0.3">
      <c r="A3" s="27" t="s">
        <v>17</v>
      </c>
      <c r="B3" s="21"/>
      <c r="C3" s="21"/>
      <c r="D3" s="21"/>
      <c r="E3" s="21"/>
      <c r="F3" s="21"/>
    </row>
    <row r="4" spans="1:6" x14ac:dyDescent="0.3">
      <c r="A4" s="21" t="s">
        <v>18</v>
      </c>
      <c r="B4" s="21"/>
      <c r="C4" s="21"/>
      <c r="D4" s="21"/>
      <c r="E4" s="58">
        <v>500000</v>
      </c>
      <c r="F4" s="21"/>
    </row>
    <row r="5" spans="1:6" x14ac:dyDescent="0.3">
      <c r="A5" s="21" t="s">
        <v>19</v>
      </c>
      <c r="B5" s="21"/>
      <c r="C5" s="21"/>
      <c r="D5" s="21"/>
      <c r="E5" s="28">
        <v>5</v>
      </c>
      <c r="F5" s="28" t="s">
        <v>0</v>
      </c>
    </row>
    <row r="6" spans="1:6" x14ac:dyDescent="0.3">
      <c r="A6" s="21" t="s">
        <v>31</v>
      </c>
      <c r="B6" s="21"/>
      <c r="C6" s="21"/>
      <c r="D6" s="21"/>
      <c r="E6" s="58">
        <v>100000</v>
      </c>
      <c r="F6" s="28"/>
    </row>
    <row r="7" spans="1:6" x14ac:dyDescent="0.3">
      <c r="E7" s="4"/>
    </row>
    <row r="8" spans="1:6" x14ac:dyDescent="0.3">
      <c r="A8" s="29" t="s">
        <v>20</v>
      </c>
      <c r="B8" s="18"/>
      <c r="C8" s="18"/>
      <c r="D8" s="18"/>
      <c r="E8" s="30"/>
      <c r="F8" s="18"/>
    </row>
    <row r="9" spans="1:6" x14ac:dyDescent="0.3">
      <c r="A9" s="18" t="s">
        <v>21</v>
      </c>
      <c r="B9" s="18"/>
      <c r="C9" s="18"/>
      <c r="D9" s="18"/>
      <c r="E9" s="30">
        <v>1000</v>
      </c>
      <c r="F9" s="31" t="s">
        <v>22</v>
      </c>
    </row>
    <row r="10" spans="1:6" x14ac:dyDescent="0.3">
      <c r="A10" s="18" t="s">
        <v>23</v>
      </c>
      <c r="B10" s="18"/>
      <c r="C10" s="18"/>
      <c r="D10" s="18"/>
      <c r="E10" s="59">
        <v>20</v>
      </c>
      <c r="F10" s="31"/>
    </row>
    <row r="11" spans="1:6" x14ac:dyDescent="0.3">
      <c r="A11" s="18" t="s">
        <v>24</v>
      </c>
      <c r="B11" s="18"/>
      <c r="C11" s="18"/>
      <c r="D11" s="18"/>
      <c r="E11" s="30">
        <v>1</v>
      </c>
      <c r="F11" s="31" t="s">
        <v>1</v>
      </c>
    </row>
    <row r="12" spans="1:6" x14ac:dyDescent="0.3">
      <c r="E12" s="4"/>
    </row>
    <row r="13" spans="1:6" x14ac:dyDescent="0.3">
      <c r="A13" s="32" t="s">
        <v>25</v>
      </c>
      <c r="B13" s="17"/>
      <c r="C13" s="17"/>
      <c r="D13" s="17"/>
      <c r="E13" s="33"/>
      <c r="F13" s="17"/>
    </row>
    <row r="14" spans="1:6" x14ac:dyDescent="0.3">
      <c r="A14" s="17" t="s">
        <v>26</v>
      </c>
      <c r="B14" s="17"/>
      <c r="C14" s="17"/>
      <c r="D14" s="17"/>
      <c r="E14" s="33">
        <v>3</v>
      </c>
      <c r="F14" s="34" t="s">
        <v>1</v>
      </c>
    </row>
    <row r="15" spans="1:6" x14ac:dyDescent="0.3">
      <c r="A15" s="17" t="s">
        <v>27</v>
      </c>
      <c r="B15" s="17"/>
      <c r="C15" s="17"/>
      <c r="D15" s="17"/>
      <c r="E15" s="33">
        <v>2</v>
      </c>
      <c r="F15" s="34" t="s">
        <v>1</v>
      </c>
    </row>
    <row r="16" spans="1:6" x14ac:dyDescent="0.3">
      <c r="E16" s="4"/>
      <c r="F16" s="3"/>
    </row>
    <row r="17" spans="1:7" x14ac:dyDescent="0.3">
      <c r="A17" s="35" t="s">
        <v>32</v>
      </c>
      <c r="B17" s="14"/>
      <c r="C17" s="14"/>
      <c r="D17" s="14"/>
      <c r="E17" s="36"/>
      <c r="F17" s="37"/>
    </row>
    <row r="18" spans="1:7" x14ac:dyDescent="0.3">
      <c r="A18" s="14" t="s">
        <v>63</v>
      </c>
      <c r="B18" s="14"/>
      <c r="C18" s="14"/>
      <c r="D18" s="14"/>
      <c r="E18" s="60">
        <v>10000</v>
      </c>
      <c r="F18" s="37"/>
      <c r="G18" s="2" t="s">
        <v>59</v>
      </c>
    </row>
    <row r="19" spans="1:7" x14ac:dyDescent="0.3">
      <c r="E19" s="4"/>
    </row>
    <row r="20" spans="1:7" x14ac:dyDescent="0.3">
      <c r="A20" s="38" t="s">
        <v>28</v>
      </c>
      <c r="B20" s="13"/>
      <c r="C20" s="13"/>
      <c r="D20" s="13"/>
      <c r="E20" s="39"/>
      <c r="F20" s="13"/>
    </row>
    <row r="21" spans="1:7" x14ac:dyDescent="0.3">
      <c r="A21" s="13" t="s">
        <v>29</v>
      </c>
      <c r="B21" s="13"/>
      <c r="C21" s="13"/>
      <c r="D21" s="13"/>
      <c r="E21" s="39">
        <v>1000</v>
      </c>
      <c r="F21" s="40" t="s">
        <v>22</v>
      </c>
    </row>
    <row r="22" spans="1:7" x14ac:dyDescent="0.3">
      <c r="A22" s="13" t="s">
        <v>52</v>
      </c>
      <c r="B22" s="13"/>
      <c r="C22" s="13"/>
      <c r="D22" s="13"/>
      <c r="E22" s="61">
        <v>50</v>
      </c>
      <c r="F22" s="40"/>
    </row>
    <row r="23" spans="1:7" x14ac:dyDescent="0.3">
      <c r="A23" s="13" t="s">
        <v>30</v>
      </c>
      <c r="B23" s="13"/>
      <c r="C23" s="13"/>
      <c r="D23" s="13"/>
      <c r="E23" s="39">
        <v>3</v>
      </c>
      <c r="F23" s="40" t="s">
        <v>1</v>
      </c>
    </row>
    <row r="24" spans="1:7" x14ac:dyDescent="0.3">
      <c r="A24" s="2" t="s">
        <v>2</v>
      </c>
      <c r="E24" s="4"/>
    </row>
    <row r="25" spans="1:7" x14ac:dyDescent="0.3">
      <c r="A25" s="41" t="s">
        <v>33</v>
      </c>
      <c r="B25" s="24"/>
      <c r="C25" s="24"/>
      <c r="D25" s="24"/>
      <c r="E25" s="24"/>
      <c r="F25" s="24"/>
    </row>
    <row r="26" spans="1:7" x14ac:dyDescent="0.3">
      <c r="A26" s="24" t="s">
        <v>34</v>
      </c>
      <c r="B26" s="24"/>
      <c r="C26" s="24"/>
      <c r="D26" s="24"/>
      <c r="E26" s="42">
        <v>0.4</v>
      </c>
      <c r="F26" s="24"/>
    </row>
    <row r="27" spans="1:7" x14ac:dyDescent="0.3">
      <c r="B27" s="6"/>
      <c r="C27" s="6"/>
      <c r="D27" s="6"/>
      <c r="E27" s="4"/>
      <c r="F27" s="7"/>
    </row>
    <row r="28" spans="1:7" x14ac:dyDescent="0.3">
      <c r="B28" s="6"/>
      <c r="E28" s="4"/>
      <c r="F28" s="7"/>
    </row>
    <row r="29" spans="1:7" ht="17.399999999999999" x14ac:dyDescent="0.3">
      <c r="A29" s="57" t="s">
        <v>51</v>
      </c>
      <c r="B29" s="46"/>
      <c r="C29" s="45"/>
      <c r="D29" s="45"/>
      <c r="E29" s="47"/>
      <c r="F29" s="48"/>
    </row>
    <row r="30" spans="1:7" ht="9" customHeight="1" x14ac:dyDescent="0.3">
      <c r="A30" s="45"/>
      <c r="B30" s="46"/>
      <c r="C30" s="45"/>
      <c r="D30" s="45"/>
      <c r="E30" s="47"/>
      <c r="F30" s="48"/>
    </row>
    <row r="31" spans="1:7" x14ac:dyDescent="0.3">
      <c r="A31" s="45" t="s">
        <v>57</v>
      </c>
      <c r="B31" s="46"/>
      <c r="C31" s="45"/>
      <c r="D31" s="45"/>
      <c r="E31" s="47"/>
      <c r="F31" s="48"/>
    </row>
    <row r="32" spans="1:7" x14ac:dyDescent="0.3">
      <c r="A32" s="45" t="s">
        <v>58</v>
      </c>
      <c r="B32" s="46"/>
      <c r="C32" s="45"/>
      <c r="D32" s="45"/>
      <c r="E32" s="47"/>
      <c r="F32" s="48"/>
    </row>
    <row r="34" spans="1:6" x14ac:dyDescent="0.3">
      <c r="B34" s="6"/>
      <c r="E34" s="4"/>
      <c r="F34" s="7"/>
    </row>
    <row r="35" spans="1:6" ht="17.399999999999999" x14ac:dyDescent="0.3">
      <c r="A35" s="12" t="s">
        <v>53</v>
      </c>
      <c r="B35" s="6"/>
      <c r="E35" s="6"/>
      <c r="F35" s="6"/>
    </row>
    <row r="36" spans="1:6" ht="9" customHeight="1" x14ac:dyDescent="0.3">
      <c r="A36" s="1"/>
      <c r="B36" s="6"/>
      <c r="E36" s="6"/>
      <c r="F36" s="6"/>
    </row>
    <row r="37" spans="1:6" x14ac:dyDescent="0.3">
      <c r="A37" s="18" t="s">
        <v>35</v>
      </c>
      <c r="B37" s="19"/>
      <c r="C37" s="18" t="s">
        <v>2</v>
      </c>
      <c r="D37" s="18"/>
      <c r="E37" s="49"/>
      <c r="F37" s="6"/>
    </row>
    <row r="38" spans="1:6" ht="9" customHeight="1" x14ac:dyDescent="0.3">
      <c r="E38" s="8"/>
    </row>
    <row r="39" spans="1:6" x14ac:dyDescent="0.3">
      <c r="A39" s="27" t="s">
        <v>3</v>
      </c>
      <c r="B39" s="22"/>
      <c r="C39" s="22"/>
      <c r="D39" s="22"/>
      <c r="E39" s="23"/>
      <c r="F39" s="2" t="s">
        <v>2</v>
      </c>
    </row>
    <row r="40" spans="1:6" ht="9" customHeight="1" x14ac:dyDescent="0.3">
      <c r="A40" s="21"/>
      <c r="B40" s="22"/>
      <c r="C40" s="22"/>
      <c r="D40" s="22"/>
      <c r="E40" s="23"/>
    </row>
    <row r="41" spans="1:6" x14ac:dyDescent="0.3">
      <c r="A41" s="21" t="s">
        <v>36</v>
      </c>
      <c r="B41" s="21"/>
      <c r="C41" s="21"/>
      <c r="D41" s="21"/>
      <c r="E41" s="50"/>
    </row>
    <row r="42" spans="1:6" ht="9" customHeight="1" x14ac:dyDescent="0.3">
      <c r="A42" s="21"/>
      <c r="B42" s="21"/>
      <c r="C42" s="21"/>
      <c r="D42" s="21"/>
      <c r="E42" s="23"/>
    </row>
    <row r="43" spans="1:6" x14ac:dyDescent="0.3">
      <c r="A43" s="21" t="s">
        <v>65</v>
      </c>
      <c r="B43" s="21"/>
      <c r="C43" s="21"/>
      <c r="D43" s="21"/>
      <c r="E43" s="50"/>
    </row>
    <row r="44" spans="1:6" x14ac:dyDescent="0.3">
      <c r="A44" s="22" t="str">
        <f>"     + Stocks de matières premières"</f>
        <v xml:space="preserve">     + Stocks de matières premières</v>
      </c>
      <c r="B44" s="22"/>
      <c r="C44" s="22"/>
      <c r="D44" s="22"/>
      <c r="E44" s="62"/>
    </row>
    <row r="45" spans="1:6" x14ac:dyDescent="0.3">
      <c r="A45" s="22" t="str">
        <f>"     + Stocks de produits finis"</f>
        <v xml:space="preserve">     + Stocks de produits finis</v>
      </c>
      <c r="B45" s="22"/>
      <c r="C45" s="22"/>
      <c r="D45" s="22"/>
      <c r="E45" s="62"/>
    </row>
    <row r="46" spans="1:6" x14ac:dyDescent="0.3">
      <c r="A46" s="22" t="str">
        <f>"     + Crédit clients"</f>
        <v xml:space="preserve">     + Crédit clients</v>
      </c>
      <c r="B46" s="22"/>
      <c r="C46" s="22"/>
      <c r="D46" s="22"/>
      <c r="E46" s="62"/>
    </row>
    <row r="47" spans="1:6" x14ac:dyDescent="0.3">
      <c r="A47" s="22" t="str">
        <f>"     - Crédit fournisseurs"</f>
        <v xml:space="preserve">     - Crédit fournisseurs</v>
      </c>
      <c r="B47" s="22"/>
      <c r="C47" s="22"/>
      <c r="D47" s="22"/>
      <c r="E47" s="62"/>
    </row>
    <row r="48" spans="1:6" ht="9" customHeight="1" x14ac:dyDescent="0.3">
      <c r="A48" s="21"/>
      <c r="B48" s="21"/>
      <c r="C48" s="21"/>
      <c r="D48" s="21"/>
      <c r="E48" s="23"/>
    </row>
    <row r="49" spans="1:6" x14ac:dyDescent="0.3">
      <c r="A49" s="21" t="s">
        <v>39</v>
      </c>
      <c r="B49" s="21"/>
      <c r="C49" s="21"/>
      <c r="D49" s="21"/>
      <c r="E49" s="50"/>
    </row>
    <row r="50" spans="1:6" x14ac:dyDescent="0.3">
      <c r="E50" s="8"/>
    </row>
    <row r="51" spans="1:6" x14ac:dyDescent="0.3">
      <c r="A51" s="35" t="s">
        <v>4</v>
      </c>
      <c r="B51" s="14"/>
      <c r="C51" s="14"/>
      <c r="D51" s="14"/>
      <c r="E51" s="15"/>
      <c r="F51" s="7"/>
    </row>
    <row r="52" spans="1:6" ht="9" customHeight="1" x14ac:dyDescent="0.3">
      <c r="A52" s="14"/>
      <c r="B52" s="14"/>
      <c r="C52" s="14"/>
      <c r="D52" s="14"/>
      <c r="E52" s="15"/>
      <c r="F52" s="7"/>
    </row>
    <row r="53" spans="1:6" x14ac:dyDescent="0.3">
      <c r="A53" s="14" t="s">
        <v>5</v>
      </c>
      <c r="B53" s="14"/>
      <c r="C53" s="14"/>
      <c r="D53" s="14"/>
      <c r="E53" s="51"/>
      <c r="F53" s="7"/>
    </row>
    <row r="54" spans="1:6" x14ac:dyDescent="0.3">
      <c r="A54" s="16" t="str">
        <f>"     + Ventes"</f>
        <v xml:space="preserve">     + Ventes</v>
      </c>
      <c r="B54" s="16"/>
      <c r="C54" s="16"/>
      <c r="D54" s="16"/>
      <c r="E54" s="63"/>
    </row>
    <row r="55" spans="1:6" x14ac:dyDescent="0.3">
      <c r="A55" s="16" t="str">
        <f>"     - Achats"</f>
        <v xml:space="preserve">     - Achats</v>
      </c>
      <c r="B55" s="16"/>
      <c r="C55" s="16"/>
      <c r="D55" s="16"/>
      <c r="E55" s="63"/>
      <c r="F55" s="7"/>
    </row>
    <row r="56" spans="1:6" x14ac:dyDescent="0.3">
      <c r="A56" s="16" t="str">
        <f>"     - Charges d'exploitation"</f>
        <v xml:space="preserve">     - Charges d'exploitation</v>
      </c>
      <c r="B56" s="16"/>
      <c r="C56" s="16"/>
      <c r="D56" s="16"/>
      <c r="E56" s="63"/>
      <c r="F56" s="7"/>
    </row>
    <row r="57" spans="1:6" ht="9" customHeight="1" x14ac:dyDescent="0.3">
      <c r="A57" s="16"/>
      <c r="B57" s="14"/>
      <c r="C57" s="14"/>
      <c r="D57" s="14"/>
      <c r="E57" s="15"/>
      <c r="F57" s="7"/>
    </row>
    <row r="58" spans="1:6" x14ac:dyDescent="0.3">
      <c r="A58" s="14" t="s">
        <v>37</v>
      </c>
      <c r="B58" s="14"/>
      <c r="C58" s="14"/>
      <c r="D58" s="14"/>
      <c r="E58" s="51"/>
      <c r="F58" s="7"/>
    </row>
    <row r="59" spans="1:6" x14ac:dyDescent="0.3">
      <c r="A59" s="16" t="str">
        <f>"     + Excédent brut d'exploitation"</f>
        <v xml:space="preserve">     + Excédent brut d'exploitation</v>
      </c>
      <c r="B59" s="16"/>
      <c r="C59" s="16"/>
      <c r="D59" s="16"/>
      <c r="E59" s="63"/>
      <c r="F59" s="7"/>
    </row>
    <row r="60" spans="1:6" x14ac:dyDescent="0.3">
      <c r="A60" s="16" t="str">
        <f>"     - Dotation aux amortissements"</f>
        <v xml:space="preserve">     - Dotation aux amortissements</v>
      </c>
      <c r="B60" s="16"/>
      <c r="C60" s="16"/>
      <c r="D60" s="16"/>
      <c r="E60" s="63"/>
      <c r="F60" s="7"/>
    </row>
    <row r="61" spans="1:6" ht="9" customHeight="1" x14ac:dyDescent="0.3">
      <c r="A61" s="16"/>
      <c r="B61" s="14"/>
      <c r="C61" s="14"/>
      <c r="D61" s="14"/>
      <c r="E61" s="15"/>
      <c r="F61" s="7"/>
    </row>
    <row r="62" spans="1:6" x14ac:dyDescent="0.3">
      <c r="A62" s="14" t="s">
        <v>48</v>
      </c>
      <c r="B62" s="14"/>
      <c r="C62" s="14"/>
      <c r="D62" s="14"/>
      <c r="E62" s="51"/>
    </row>
    <row r="63" spans="1:6" ht="9" customHeight="1" x14ac:dyDescent="0.3">
      <c r="A63" s="14"/>
      <c r="B63" s="14"/>
      <c r="C63" s="14"/>
      <c r="D63" s="14"/>
      <c r="E63" s="15"/>
    </row>
    <row r="64" spans="1:6" x14ac:dyDescent="0.3">
      <c r="A64" s="14" t="s">
        <v>38</v>
      </c>
      <c r="B64" s="14"/>
      <c r="C64" s="14"/>
      <c r="D64" s="14"/>
      <c r="E64" s="51"/>
    </row>
    <row r="65" spans="1:5" x14ac:dyDescent="0.3">
      <c r="E65" s="8"/>
    </row>
    <row r="66" spans="1:5" x14ac:dyDescent="0.3">
      <c r="A66" s="29" t="s">
        <v>49</v>
      </c>
      <c r="B66" s="18"/>
      <c r="C66" s="18"/>
      <c r="D66" s="18"/>
      <c r="E66" s="20"/>
    </row>
    <row r="67" spans="1:5" ht="9" customHeight="1" x14ac:dyDescent="0.3">
      <c r="A67" s="18"/>
      <c r="B67" s="18"/>
      <c r="C67" s="18"/>
      <c r="D67" s="18"/>
      <c r="E67" s="20"/>
    </row>
    <row r="68" spans="1:5" x14ac:dyDescent="0.3">
      <c r="A68" s="18" t="s">
        <v>5</v>
      </c>
      <c r="B68" s="18"/>
      <c r="C68" s="18"/>
      <c r="D68" s="18"/>
      <c r="E68" s="52"/>
    </row>
    <row r="69" spans="1:5" ht="15.6" customHeight="1" x14ac:dyDescent="0.3">
      <c r="A69" s="19" t="str">
        <f>"     + Ventes"</f>
        <v xml:space="preserve">     + Ventes</v>
      </c>
      <c r="B69" s="18"/>
      <c r="C69" s="18"/>
      <c r="D69" s="18"/>
      <c r="E69" s="49"/>
    </row>
    <row r="70" spans="1:5" ht="15.6" customHeight="1" x14ac:dyDescent="0.3">
      <c r="A70" s="19" t="str">
        <f>"     - Achats"</f>
        <v xml:space="preserve">     - Achats</v>
      </c>
      <c r="B70" s="18"/>
      <c r="C70" s="18"/>
      <c r="D70" s="18"/>
      <c r="E70" s="49"/>
    </row>
    <row r="71" spans="1:5" ht="15.6" customHeight="1" x14ac:dyDescent="0.3">
      <c r="A71" s="19" t="str">
        <f>"     - Charges d'exploitation"</f>
        <v xml:space="preserve">     - Charges d'exploitation</v>
      </c>
      <c r="B71" s="18"/>
      <c r="C71" s="18"/>
      <c r="D71" s="18"/>
      <c r="E71" s="49"/>
    </row>
    <row r="72" spans="1:5" ht="9.6" customHeight="1" x14ac:dyDescent="0.3">
      <c r="A72" s="19"/>
      <c r="B72" s="18"/>
      <c r="C72" s="18"/>
      <c r="D72" s="18"/>
      <c r="E72" s="49"/>
    </row>
    <row r="73" spans="1:5" ht="15" customHeight="1" x14ac:dyDescent="0.3">
      <c r="A73" s="18" t="s">
        <v>66</v>
      </c>
      <c r="B73" s="18"/>
      <c r="C73" s="18"/>
      <c r="D73" s="18"/>
      <c r="E73" s="52"/>
    </row>
    <row r="74" spans="1:5" ht="9" customHeight="1" x14ac:dyDescent="0.3">
      <c r="A74" s="19"/>
      <c r="B74" s="18"/>
      <c r="C74" s="18"/>
      <c r="D74" s="18"/>
      <c r="E74" s="49"/>
    </row>
    <row r="75" spans="1:5" ht="15.6" customHeight="1" x14ac:dyDescent="0.3">
      <c r="A75" s="18" t="s">
        <v>67</v>
      </c>
      <c r="B75" s="18"/>
      <c r="C75" s="18"/>
      <c r="D75" s="18"/>
      <c r="E75" s="52"/>
    </row>
    <row r="76" spans="1:5" ht="9" customHeight="1" x14ac:dyDescent="0.3">
      <c r="A76" s="19"/>
      <c r="B76" s="18"/>
      <c r="C76" s="18"/>
      <c r="D76" s="18"/>
      <c r="E76" s="49"/>
    </row>
    <row r="77" spans="1:5" x14ac:dyDescent="0.3">
      <c r="A77" s="18" t="s">
        <v>37</v>
      </c>
      <c r="B77" s="18"/>
      <c r="C77" s="18"/>
      <c r="D77" s="18"/>
      <c r="E77" s="52"/>
    </row>
    <row r="78" spans="1:5" ht="15" customHeight="1" x14ac:dyDescent="0.3">
      <c r="A78" s="19" t="str">
        <f>"     + Excédent brut d'exploitation"</f>
        <v xml:space="preserve">     + Excédent brut d'exploitation</v>
      </c>
      <c r="B78" s="18"/>
      <c r="C78" s="18"/>
      <c r="D78" s="18"/>
      <c r="E78" s="49"/>
    </row>
    <row r="79" spans="1:5" x14ac:dyDescent="0.3">
      <c r="A79" s="19" t="str">
        <f>"     - Dotation aux amortissements"</f>
        <v xml:space="preserve">     - Dotation aux amortissements</v>
      </c>
      <c r="B79" s="18"/>
      <c r="C79" s="18"/>
      <c r="D79" s="18"/>
      <c r="E79" s="49"/>
    </row>
    <row r="80" spans="1:5" ht="9.6" customHeight="1" x14ac:dyDescent="0.3">
      <c r="A80" s="18"/>
      <c r="B80" s="18"/>
      <c r="C80" s="18"/>
      <c r="D80" s="18"/>
      <c r="E80" s="52"/>
    </row>
    <row r="81" spans="1:9" x14ac:dyDescent="0.3">
      <c r="A81" s="18" t="s">
        <v>68</v>
      </c>
      <c r="B81" s="18"/>
      <c r="C81" s="18"/>
      <c r="D81" s="18"/>
      <c r="E81" s="52"/>
    </row>
    <row r="82" spans="1:9" x14ac:dyDescent="0.3">
      <c r="A82" s="19" t="s">
        <v>40</v>
      </c>
      <c r="B82" s="18"/>
      <c r="C82" s="18"/>
      <c r="D82" s="18"/>
      <c r="E82" s="49"/>
    </row>
    <row r="83" spans="1:9" ht="9" customHeight="1" x14ac:dyDescent="0.3">
      <c r="A83" s="18"/>
      <c r="B83" s="18"/>
      <c r="C83" s="18"/>
      <c r="D83" s="18"/>
      <c r="E83" s="20"/>
    </row>
    <row r="84" spans="1:9" x14ac:dyDescent="0.3">
      <c r="A84" s="18" t="s">
        <v>48</v>
      </c>
      <c r="B84" s="18"/>
      <c r="C84" s="18"/>
      <c r="D84" s="18"/>
      <c r="E84" s="52"/>
    </row>
    <row r="85" spans="1:9" x14ac:dyDescent="0.3">
      <c r="A85" s="19" t="s">
        <v>69</v>
      </c>
      <c r="B85" s="19"/>
      <c r="C85" s="19"/>
      <c r="D85" s="19"/>
      <c r="E85" s="49"/>
    </row>
    <row r="86" spans="1:9" x14ac:dyDescent="0.3">
      <c r="A86" s="19" t="s">
        <v>70</v>
      </c>
      <c r="B86" s="19"/>
      <c r="C86" s="19"/>
      <c r="D86" s="19"/>
      <c r="E86" s="49"/>
    </row>
    <row r="87" spans="1:9" ht="9.6" customHeight="1" x14ac:dyDescent="0.3">
      <c r="A87" s="18"/>
      <c r="B87" s="18"/>
      <c r="C87" s="18"/>
      <c r="D87" s="18"/>
      <c r="E87" s="20"/>
    </row>
    <row r="88" spans="1:9" x14ac:dyDescent="0.3">
      <c r="A88" s="18" t="s">
        <v>71</v>
      </c>
      <c r="B88" s="18"/>
      <c r="C88" s="18"/>
      <c r="D88" s="18"/>
      <c r="E88" s="52"/>
    </row>
    <row r="89" spans="1:9" x14ac:dyDescent="0.3">
      <c r="A89" s="19" t="str">
        <f>"     + Excédent brut d'exploitation"</f>
        <v xml:space="preserve">     + Excédent brut d'exploitation</v>
      </c>
      <c r="B89" s="18"/>
      <c r="C89" s="18"/>
      <c r="D89" s="18"/>
      <c r="E89" s="49"/>
    </row>
    <row r="90" spans="1:9" x14ac:dyDescent="0.3">
      <c r="A90" s="19" t="s">
        <v>64</v>
      </c>
      <c r="B90" s="18"/>
      <c r="C90" s="18"/>
      <c r="D90" s="18"/>
      <c r="E90" s="49"/>
    </row>
    <row r="91" spans="1:9" x14ac:dyDescent="0.3">
      <c r="A91" s="19" t="str">
        <f>"     + CESval"</f>
        <v xml:space="preserve">     + CESval</v>
      </c>
      <c r="B91" s="18"/>
      <c r="C91" s="18"/>
      <c r="D91" s="18"/>
      <c r="E91" s="49"/>
    </row>
    <row r="92" spans="1:9" x14ac:dyDescent="0.3">
      <c r="A92" s="19" t="str">
        <f>"     - IMPp"</f>
        <v xml:space="preserve">     - IMPp</v>
      </c>
      <c r="B92" s="18"/>
      <c r="C92" s="18"/>
      <c r="D92" s="18"/>
      <c r="E92" s="49"/>
    </row>
    <row r="93" spans="1:9" x14ac:dyDescent="0.3">
      <c r="A93" s="1"/>
      <c r="E93" s="8"/>
    </row>
    <row r="94" spans="1:9" x14ac:dyDescent="0.3">
      <c r="A94" s="43" t="s">
        <v>50</v>
      </c>
      <c r="B94" s="25"/>
      <c r="C94" s="25"/>
      <c r="D94" s="25"/>
      <c r="E94" s="44"/>
      <c r="F94" s="25"/>
    </row>
    <row r="95" spans="1:9" ht="9" customHeight="1" x14ac:dyDescent="0.3">
      <c r="A95" s="43"/>
      <c r="B95" s="25"/>
      <c r="C95" s="25"/>
      <c r="D95" s="25"/>
      <c r="E95" s="44"/>
      <c r="F95" s="25"/>
    </row>
    <row r="96" spans="1:9" x14ac:dyDescent="0.3">
      <c r="A96" s="70" t="s">
        <v>6</v>
      </c>
      <c r="B96" s="70" t="s">
        <v>7</v>
      </c>
      <c r="C96" s="70" t="s">
        <v>8</v>
      </c>
      <c r="D96" s="70" t="s">
        <v>9</v>
      </c>
      <c r="E96" s="70" t="s">
        <v>10</v>
      </c>
      <c r="F96" s="70" t="s">
        <v>11</v>
      </c>
      <c r="G96" s="9" t="s">
        <v>2</v>
      </c>
      <c r="H96" s="9" t="s">
        <v>2</v>
      </c>
      <c r="I96" s="9" t="s">
        <v>2</v>
      </c>
    </row>
    <row r="97" spans="1:9" x14ac:dyDescent="0.3">
      <c r="A97" s="64" t="s">
        <v>2</v>
      </c>
      <c r="B97" s="64" t="s">
        <v>2</v>
      </c>
      <c r="C97" s="64" t="s">
        <v>2</v>
      </c>
      <c r="D97" s="64" t="s">
        <v>2</v>
      </c>
      <c r="E97" s="64" t="s">
        <v>2</v>
      </c>
      <c r="F97" s="64" t="s">
        <v>2</v>
      </c>
      <c r="G97" s="10" t="s">
        <v>2</v>
      </c>
      <c r="H97" s="10" t="s">
        <v>2</v>
      </c>
      <c r="I97" s="10" t="s">
        <v>2</v>
      </c>
    </row>
    <row r="100" spans="1:9" ht="17.399999999999999" x14ac:dyDescent="0.3">
      <c r="A100" s="12" t="s">
        <v>54</v>
      </c>
    </row>
    <row r="101" spans="1:9" x14ac:dyDescent="0.3">
      <c r="A101" s="1"/>
    </row>
    <row r="102" spans="1:9" x14ac:dyDescent="0.3">
      <c r="A102" s="1" t="s">
        <v>43</v>
      </c>
    </row>
    <row r="103" spans="1:9" x14ac:dyDescent="0.3">
      <c r="A103" s="2" t="s">
        <v>44</v>
      </c>
      <c r="C103" s="26">
        <v>0.5</v>
      </c>
    </row>
    <row r="104" spans="1:9" x14ac:dyDescent="0.3">
      <c r="A104" s="2" t="s">
        <v>45</v>
      </c>
      <c r="C104" s="53">
        <f>1-C103</f>
        <v>0.5</v>
      </c>
    </row>
    <row r="105" spans="1:9" x14ac:dyDescent="0.3">
      <c r="A105" s="1"/>
    </row>
    <row r="106" spans="1:9" x14ac:dyDescent="0.3">
      <c r="A106" s="2" t="s">
        <v>46</v>
      </c>
      <c r="C106" s="6"/>
      <c r="E106" s="26">
        <v>0.1</v>
      </c>
      <c r="F106" s="5" t="s">
        <v>2</v>
      </c>
    </row>
    <row r="107" spans="1:9" x14ac:dyDescent="0.3">
      <c r="A107" s="2" t="s">
        <v>47</v>
      </c>
      <c r="E107" s="26">
        <v>0.14000000000000001</v>
      </c>
    </row>
    <row r="109" spans="1:9" x14ac:dyDescent="0.3">
      <c r="A109" s="43" t="s">
        <v>60</v>
      </c>
      <c r="B109" s="25"/>
      <c r="C109" s="25"/>
    </row>
    <row r="110" spans="1:9" ht="25.95" customHeight="1" x14ac:dyDescent="0.3">
      <c r="A110" s="69" t="s">
        <v>12</v>
      </c>
      <c r="B110" s="75"/>
      <c r="C110" s="75"/>
    </row>
    <row r="111" spans="1:9" x14ac:dyDescent="0.3">
      <c r="A111" s="54"/>
      <c r="B111" s="11"/>
    </row>
    <row r="113" spans="1:5" ht="17.399999999999999" x14ac:dyDescent="0.3">
      <c r="A113" s="12" t="s">
        <v>55</v>
      </c>
    </row>
    <row r="115" spans="1:5" ht="27.6" customHeight="1" x14ac:dyDescent="0.3">
      <c r="A115" s="74" t="s">
        <v>13</v>
      </c>
      <c r="B115" s="71" t="s">
        <v>2</v>
      </c>
      <c r="C115" s="72"/>
      <c r="D115" s="74" t="s">
        <v>14</v>
      </c>
      <c r="E115" s="73" t="s">
        <v>2</v>
      </c>
    </row>
    <row r="117" spans="1:5" x14ac:dyDescent="0.3">
      <c r="A117" s="1" t="s">
        <v>61</v>
      </c>
    </row>
    <row r="118" spans="1:5" ht="16.2" thickBot="1" x14ac:dyDescent="0.35">
      <c r="A118" s="1"/>
    </row>
    <row r="119" spans="1:5" ht="16.2" thickBot="1" x14ac:dyDescent="0.35">
      <c r="A119" s="66" t="s">
        <v>15</v>
      </c>
      <c r="B119" s="66" t="s">
        <v>16</v>
      </c>
    </row>
    <row r="120" spans="1:5" ht="16.2" thickBot="1" x14ac:dyDescent="0.35">
      <c r="A120" s="67">
        <v>0</v>
      </c>
      <c r="B120" s="68" t="s">
        <v>2</v>
      </c>
    </row>
    <row r="121" spans="1:5" ht="16.2" thickBot="1" x14ac:dyDescent="0.35">
      <c r="A121" s="67">
        <v>0.01</v>
      </c>
      <c r="B121" s="68" t="s">
        <v>2</v>
      </c>
    </row>
    <row r="122" spans="1:5" ht="16.2" thickBot="1" x14ac:dyDescent="0.35">
      <c r="A122" s="67">
        <v>0.02</v>
      </c>
      <c r="B122" s="68" t="s">
        <v>2</v>
      </c>
    </row>
    <row r="123" spans="1:5" ht="16.2" thickBot="1" x14ac:dyDescent="0.35">
      <c r="A123" s="67">
        <v>0.03</v>
      </c>
      <c r="B123" s="68" t="s">
        <v>2</v>
      </c>
    </row>
    <row r="124" spans="1:5" ht="16.2" thickBot="1" x14ac:dyDescent="0.35">
      <c r="A124" s="67">
        <v>0.04</v>
      </c>
      <c r="B124" s="68" t="s">
        <v>2</v>
      </c>
    </row>
    <row r="125" spans="1:5" ht="16.2" thickBot="1" x14ac:dyDescent="0.35">
      <c r="A125" s="67">
        <v>0.05</v>
      </c>
      <c r="B125" s="68" t="s">
        <v>2</v>
      </c>
    </row>
    <row r="126" spans="1:5" ht="16.2" thickBot="1" x14ac:dyDescent="0.35">
      <c r="A126" s="67">
        <v>0.06</v>
      </c>
      <c r="B126" s="68" t="s">
        <v>2</v>
      </c>
    </row>
    <row r="127" spans="1:5" ht="16.2" thickBot="1" x14ac:dyDescent="0.35">
      <c r="A127" s="67">
        <v>7.0000000000000007E-2</v>
      </c>
      <c r="B127" s="68" t="s">
        <v>2</v>
      </c>
    </row>
    <row r="128" spans="1:5" ht="16.2" thickBot="1" x14ac:dyDescent="0.35">
      <c r="A128" s="67">
        <v>0.08</v>
      </c>
      <c r="B128" s="68" t="s">
        <v>2</v>
      </c>
    </row>
    <row r="129" spans="1:3" ht="16.2" thickBot="1" x14ac:dyDescent="0.35">
      <c r="A129" s="67">
        <v>0.09</v>
      </c>
      <c r="B129" s="68" t="s">
        <v>2</v>
      </c>
    </row>
    <row r="130" spans="1:3" ht="16.2" thickBot="1" x14ac:dyDescent="0.35">
      <c r="A130" s="67">
        <v>0.1</v>
      </c>
      <c r="B130" s="68" t="s">
        <v>2</v>
      </c>
    </row>
    <row r="131" spans="1:3" ht="16.2" thickBot="1" x14ac:dyDescent="0.35">
      <c r="A131" s="67">
        <v>0.11</v>
      </c>
      <c r="B131" s="68" t="s">
        <v>2</v>
      </c>
    </row>
    <row r="132" spans="1:3" ht="16.2" thickBot="1" x14ac:dyDescent="0.35">
      <c r="A132" s="67">
        <v>0.12</v>
      </c>
      <c r="B132" s="68" t="s">
        <v>2</v>
      </c>
    </row>
    <row r="133" spans="1:3" ht="16.2" thickBot="1" x14ac:dyDescent="0.35">
      <c r="A133" s="67">
        <v>0.13</v>
      </c>
      <c r="B133" s="68" t="s">
        <v>2</v>
      </c>
    </row>
    <row r="134" spans="1:3" ht="16.2" thickBot="1" x14ac:dyDescent="0.35">
      <c r="A134" s="67">
        <v>0.14000000000000001</v>
      </c>
      <c r="B134" s="68" t="s">
        <v>2</v>
      </c>
    </row>
    <row r="135" spans="1:3" ht="16.2" thickBot="1" x14ac:dyDescent="0.35">
      <c r="A135" s="67">
        <v>0.15</v>
      </c>
      <c r="B135" s="68" t="s">
        <v>2</v>
      </c>
    </row>
    <row r="136" spans="1:3" ht="16.2" thickBot="1" x14ac:dyDescent="0.35">
      <c r="A136" s="67">
        <v>0.16</v>
      </c>
      <c r="B136" s="68" t="s">
        <v>2</v>
      </c>
    </row>
    <row r="137" spans="1:3" ht="16.2" thickBot="1" x14ac:dyDescent="0.35">
      <c r="A137" s="67">
        <v>0.17</v>
      </c>
      <c r="B137" s="68" t="s">
        <v>2</v>
      </c>
    </row>
    <row r="138" spans="1:3" ht="16.2" thickBot="1" x14ac:dyDescent="0.35">
      <c r="A138" s="67">
        <v>0.18</v>
      </c>
      <c r="B138" s="68" t="s">
        <v>2</v>
      </c>
    </row>
    <row r="139" spans="1:3" ht="16.2" thickBot="1" x14ac:dyDescent="0.35">
      <c r="A139" s="67">
        <v>0.19</v>
      </c>
      <c r="B139" s="68" t="s">
        <v>2</v>
      </c>
    </row>
    <row r="140" spans="1:3" ht="16.2" thickBot="1" x14ac:dyDescent="0.35">
      <c r="A140" s="67">
        <v>0.2</v>
      </c>
      <c r="B140" s="68" t="s">
        <v>2</v>
      </c>
    </row>
    <row r="141" spans="1:3" ht="16.2" thickBot="1" x14ac:dyDescent="0.35">
      <c r="A141" s="67">
        <v>0.21</v>
      </c>
      <c r="B141" s="68" t="s">
        <v>2</v>
      </c>
    </row>
    <row r="142" spans="1:3" ht="16.2" thickBot="1" x14ac:dyDescent="0.35">
      <c r="A142" s="67">
        <v>0.22</v>
      </c>
      <c r="B142" s="68" t="s">
        <v>2</v>
      </c>
    </row>
    <row r="143" spans="1:3" ht="16.2" thickBot="1" x14ac:dyDescent="0.35">
      <c r="A143" s="67">
        <v>0.23</v>
      </c>
      <c r="B143" s="68" t="s">
        <v>2</v>
      </c>
      <c r="C143" s="65"/>
    </row>
    <row r="144" spans="1:3" ht="16.2" thickBot="1" x14ac:dyDescent="0.35">
      <c r="A144" s="67">
        <v>0.24</v>
      </c>
      <c r="B144" s="68" t="s">
        <v>2</v>
      </c>
      <c r="C144" s="65"/>
    </row>
    <row r="145" spans="1:2" ht="16.2" thickBot="1" x14ac:dyDescent="0.35">
      <c r="A145" s="67">
        <v>0.25</v>
      </c>
      <c r="B145" s="68" t="s">
        <v>2</v>
      </c>
    </row>
    <row r="146" spans="1:2" x14ac:dyDescent="0.3">
      <c r="A146" s="55"/>
      <c r="B146" s="56"/>
    </row>
    <row r="148" spans="1:2" ht="17.399999999999999" x14ac:dyDescent="0.3">
      <c r="A148" s="12" t="s">
        <v>56</v>
      </c>
    </row>
    <row r="150" spans="1:2" x14ac:dyDescent="0.3">
      <c r="A150" s="2" t="s">
        <v>41</v>
      </c>
    </row>
    <row r="153" spans="1:2" x14ac:dyDescent="0.3">
      <c r="A153" s="2" t="s">
        <v>42</v>
      </c>
    </row>
  </sheetData>
  <mergeCells count="1">
    <mergeCell ref="B110:C110"/>
  </mergeCells>
  <phoneticPr fontId="0" type="noConversion"/>
  <printOptions gridLines="1" gridLinesSet="0"/>
  <pageMargins left="0.75" right="0.75" top="1" bottom="1" header="0.5" footer="0.5"/>
  <pageSetup paperSize="9" orientation="portrait" horizontalDpi="4294967292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Données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Francois Longin</dc:creator>
  <cp:lastModifiedBy>Longin</cp:lastModifiedBy>
  <cp:lastPrinted>2001-05-07T16:49:18Z</cp:lastPrinted>
  <dcterms:created xsi:type="dcterms:W3CDTF">1998-11-15T19:07:23Z</dcterms:created>
  <dcterms:modified xsi:type="dcterms:W3CDTF">2022-05-07T22:12:57Z</dcterms:modified>
</cp:coreProperties>
</file>